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1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1" l="1"/>
  <c r="N17" i="1" s="1"/>
  <c r="N33" i="1" s="1"/>
  <c r="N16" i="1"/>
  <c r="N22" i="1"/>
  <c r="N26" i="1"/>
  <c r="N27" i="1" s="1"/>
  <c r="N31" i="1"/>
  <c r="N32" i="1"/>
  <c r="M32" i="1"/>
  <c r="L32" i="1"/>
  <c r="K32" i="1"/>
  <c r="J32" i="1"/>
  <c r="I32" i="1"/>
  <c r="H32" i="1"/>
  <c r="G32" i="1"/>
  <c r="D32" i="1"/>
  <c r="M31" i="1"/>
  <c r="L31" i="1"/>
  <c r="K31" i="1"/>
  <c r="J31" i="1"/>
  <c r="I31" i="1"/>
  <c r="H31" i="1"/>
  <c r="G31" i="1"/>
  <c r="D31" i="1"/>
  <c r="F30" i="1"/>
  <c r="E30" i="1" s="1"/>
  <c r="F29" i="1"/>
  <c r="E29" i="1" s="1"/>
  <c r="F28" i="1"/>
  <c r="E28" i="1" s="1"/>
  <c r="M26" i="1"/>
  <c r="L26" i="1"/>
  <c r="K26" i="1"/>
  <c r="J26" i="1"/>
  <c r="I26" i="1"/>
  <c r="H26" i="1"/>
  <c r="G26" i="1"/>
  <c r="D26" i="1"/>
  <c r="F25" i="1"/>
  <c r="E25" i="1" s="1"/>
  <c r="F24" i="1"/>
  <c r="E24" i="1" s="1"/>
  <c r="F23" i="1"/>
  <c r="E23" i="1" s="1"/>
  <c r="M22" i="1"/>
  <c r="L22" i="1"/>
  <c r="K22" i="1"/>
  <c r="K27" i="1" s="1"/>
  <c r="H22" i="1"/>
  <c r="G22" i="1"/>
  <c r="G27" i="1" s="1"/>
  <c r="D22" i="1"/>
  <c r="D27" i="1" s="1"/>
  <c r="F21" i="1"/>
  <c r="E21" i="1" s="1"/>
  <c r="F20" i="1"/>
  <c r="E20" i="1" s="1"/>
  <c r="J19" i="1"/>
  <c r="J22" i="1" s="1"/>
  <c r="J27" i="1" s="1"/>
  <c r="I19" i="1"/>
  <c r="I22" i="1" s="1"/>
  <c r="I27" i="1" s="1"/>
  <c r="F18" i="1"/>
  <c r="E18" i="1" s="1"/>
  <c r="M16" i="1"/>
  <c r="L16" i="1"/>
  <c r="K16" i="1"/>
  <c r="J16" i="1"/>
  <c r="I16" i="1"/>
  <c r="H16" i="1"/>
  <c r="G16" i="1"/>
  <c r="D16" i="1"/>
  <c r="F15" i="1"/>
  <c r="E15" i="1"/>
  <c r="F14" i="1"/>
  <c r="E14" i="1" s="1"/>
  <c r="F13" i="1"/>
  <c r="E13" i="1" s="1"/>
  <c r="F12" i="1"/>
  <c r="E12" i="1" s="1"/>
  <c r="M11" i="1"/>
  <c r="M17" i="1" s="1"/>
  <c r="L11" i="1"/>
  <c r="K11" i="1"/>
  <c r="I11" i="1"/>
  <c r="I17" i="1" s="1"/>
  <c r="H11" i="1"/>
  <c r="G11" i="1"/>
  <c r="D11" i="1"/>
  <c r="D17" i="1" s="1"/>
  <c r="F10" i="1"/>
  <c r="E10" i="1" s="1"/>
  <c r="F9" i="1"/>
  <c r="E9" i="1" s="1"/>
  <c r="F8" i="1"/>
  <c r="E8" i="1" s="1"/>
  <c r="J7" i="1"/>
  <c r="J11" i="1" s="1"/>
  <c r="J17" i="1" s="1"/>
  <c r="F6" i="1"/>
  <c r="E6" i="1" s="1"/>
  <c r="K17" i="1" l="1"/>
  <c r="K33" i="1" s="1"/>
  <c r="L27" i="1"/>
  <c r="F27" i="1" s="1"/>
  <c r="M27" i="1"/>
  <c r="M33" i="1" s="1"/>
  <c r="H27" i="1"/>
  <c r="F16" i="1"/>
  <c r="E16" i="1" s="1"/>
  <c r="F26" i="1"/>
  <c r="E26" i="1" s="1"/>
  <c r="F31" i="1"/>
  <c r="E31" i="1" s="1"/>
  <c r="F11" i="1"/>
  <c r="E11" i="1" s="1"/>
  <c r="L17" i="1"/>
  <c r="G17" i="1"/>
  <c r="G33" i="1" s="1"/>
  <c r="F19" i="1"/>
  <c r="E19" i="1" s="1"/>
  <c r="F7" i="1"/>
  <c r="E7" i="1" s="1"/>
  <c r="H17" i="1"/>
  <c r="F32" i="1"/>
  <c r="E32" i="1" s="1"/>
  <c r="J33" i="1"/>
  <c r="I33" i="1"/>
  <c r="D33" i="1"/>
  <c r="F22" i="1"/>
  <c r="E22" i="1" s="1"/>
  <c r="L33" i="1" l="1"/>
  <c r="F17" i="1"/>
  <c r="E17" i="1" s="1"/>
  <c r="E27" i="1"/>
  <c r="H33" i="1"/>
  <c r="F33" i="1"/>
  <c r="E33" i="1" s="1"/>
</calcChain>
</file>

<file path=xl/sharedStrings.xml><?xml version="1.0" encoding="utf-8"?>
<sst xmlns="http://schemas.openxmlformats.org/spreadsheetml/2006/main" count="59" uniqueCount="55">
  <si>
    <t>Lp.</t>
  </si>
  <si>
    <t>Wyszczególnienie</t>
  </si>
  <si>
    <t>Wartości niematerialne 
i prawne</t>
  </si>
  <si>
    <t>Rzeczowe aktywa trwałe 
(5+12+13)</t>
  </si>
  <si>
    <t>Środki trwałe 
(6+8+9+10+11)</t>
  </si>
  <si>
    <t>Grunty</t>
  </si>
  <si>
    <t>Grunty stanowiące własność jednostki samorządu terytorialnego, przekazane w użytkowanie wieczyste innym podmiotom</t>
  </si>
  <si>
    <t>Budynki, lokale i obiekty inżynierii lądowej i wodnej</t>
  </si>
  <si>
    <t>Urządzenia techniczne 
i maszyny</t>
  </si>
  <si>
    <t>Środki transportu</t>
  </si>
  <si>
    <t>Inne środki trwałe</t>
  </si>
  <si>
    <t>Środki trwałe 
w budowie (inwestycje)</t>
  </si>
  <si>
    <t>Zaliczka na środki trwałe 
w budowie (inwestycje)</t>
  </si>
  <si>
    <t xml:space="preserve">I. </t>
  </si>
  <si>
    <t>Wartość brutto składników aktywów 
- stan na początek okresu</t>
  </si>
  <si>
    <t>1.</t>
  </si>
  <si>
    <t>Zwiększenia</t>
  </si>
  <si>
    <t>a) nabycie</t>
  </si>
  <si>
    <t>b) przemieszczenia wewnętrzne</t>
  </si>
  <si>
    <t>c) aktualizacja</t>
  </si>
  <si>
    <t>d) inne</t>
  </si>
  <si>
    <t>e) razem zwiększenia
    (a+b+c+d)</t>
  </si>
  <si>
    <t>2.</t>
  </si>
  <si>
    <t>Zmniejszenia</t>
  </si>
  <si>
    <t>f) zbycie</t>
  </si>
  <si>
    <t>g) przemieszczenia wewnętrzne</t>
  </si>
  <si>
    <t>h) likwidacja</t>
  </si>
  <si>
    <t>i) inne</t>
  </si>
  <si>
    <t>j) razem zmniejszenia
(f+g+h+i)</t>
  </si>
  <si>
    <t>II.</t>
  </si>
  <si>
    <t>Wartość brutto składników aktywów
- stan na koniec okresu 
  ( I+1e-2j)</t>
  </si>
  <si>
    <t>III.</t>
  </si>
  <si>
    <t>Umorzenia - stan na początek okresu</t>
  </si>
  <si>
    <t>3.</t>
  </si>
  <si>
    <t>k) amortyzacja/umorzenia za okres sprawozdawczy</t>
  </si>
  <si>
    <t>l) aktualizacja</t>
  </si>
  <si>
    <t xml:space="preserve">ł) inne </t>
  </si>
  <si>
    <t>m) razem zwiększenia
    (k+l+ł)</t>
  </si>
  <si>
    <t>4.</t>
  </si>
  <si>
    <t>n) dotyczące zbytych składników</t>
  </si>
  <si>
    <t>o) dotyczące zlikwidowanych składników</t>
  </si>
  <si>
    <t>p) inne</t>
  </si>
  <si>
    <t>r) razem zmniejszenia
  (n+o+p)</t>
  </si>
  <si>
    <t>IV.</t>
  </si>
  <si>
    <t>Umorzenia - stan na koniec okresu 
(III+3m-4r)</t>
  </si>
  <si>
    <t>V.</t>
  </si>
  <si>
    <t>Stan odpisów aktualizujących aktywów 
- na początek okresu</t>
  </si>
  <si>
    <t>5.</t>
  </si>
  <si>
    <t>6.</t>
  </si>
  <si>
    <t>VI.</t>
  </si>
  <si>
    <t>Stan odpisów aktualizujących aktywów 
- na koniec okresu
  (V+5-6)</t>
  </si>
  <si>
    <t>VII.</t>
  </si>
  <si>
    <t>VIII.</t>
  </si>
  <si>
    <t>Wartość netto składników aktywów 
- stan na początek roku  
2021</t>
  </si>
  <si>
    <t>Wartość netto składników aktywów 
- stan na koniec roku  
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</si>
</sst>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9.5"/>
      <name val="Arial CE"/>
      <family val="2"/>
      <charset val="238"/>
    </font>
    <font>
      <b/>
      <sz val="9.5"/>
      <name val="Arial CE"/>
      <family val="2"/>
      <charset val="238"/>
    </font>
    <font>
      <b/>
      <sz val="8"/>
      <name val="Arial CE"/>
      <family val="2"/>
      <charset val="238"/>
    </font>
    <font>
      <i/>
      <sz val="9.5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/>
    <xf numFmtId="0" fontId="2" fillId="0" borderId="4" xfId="0" applyFont="1" applyBorder="1" applyAlignment="1">
      <alignment horizontal="center" vertical="center"/>
    </xf>
    <xf numFmtId="4" fontId="1" fillId="2" borderId="5" xfId="0" applyNumberFormat="1" applyFont="1" applyFill="1" applyBorder="1" applyAlignment="1" applyProtection="1">
      <alignment vertical="center" wrapText="1"/>
      <protection locked="0"/>
    </xf>
    <xf numFmtId="4" fontId="1" fillId="0" borderId="5" xfId="0" applyNumberFormat="1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4" fontId="1" fillId="0" borderId="4" xfId="0" applyNumberFormat="1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4" fontId="1" fillId="0" borderId="8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4" fontId="1" fillId="2" borderId="7" xfId="0" applyNumberFormat="1" applyFont="1" applyFill="1" applyBorder="1" applyAlignment="1" applyProtection="1">
      <alignment vertical="center"/>
      <protection locked="0"/>
    </xf>
    <xf numFmtId="4" fontId="1" fillId="0" borderId="7" xfId="0" applyNumberFormat="1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4" fontId="1" fillId="2" borderId="5" xfId="0" applyNumberFormat="1" applyFont="1" applyFill="1" applyBorder="1" applyAlignment="1" applyProtection="1">
      <alignment vertical="center"/>
      <protection locked="0"/>
    </xf>
    <xf numFmtId="4" fontId="1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4" fontId="1" fillId="0" borderId="7" xfId="0" applyNumberFormat="1" applyFont="1" applyBorder="1" applyAlignment="1">
      <alignment vertical="center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/>
      <protection locked="0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90" wrapText="1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zoomScale="71" zoomScaleNormal="71" workbookViewId="0">
      <selection activeCell="O1" sqref="O1"/>
    </sheetView>
  </sheetViews>
  <sheetFormatPr defaultRowHeight="15" x14ac:dyDescent="0.25"/>
  <cols>
    <col min="3" max="3" width="23.42578125" customWidth="1"/>
    <col min="4" max="4" width="13.85546875" customWidth="1"/>
    <col min="5" max="5" width="13.140625" customWidth="1"/>
    <col min="6" max="6" width="15.42578125" customWidth="1"/>
    <col min="7" max="7" width="14.7109375" customWidth="1"/>
    <col min="8" max="9" width="12.28515625" customWidth="1"/>
    <col min="10" max="10" width="14.140625" customWidth="1"/>
    <col min="11" max="12" width="8.5703125" customWidth="1"/>
    <col min="13" max="13" width="8.140625" customWidth="1"/>
    <col min="14" max="14" width="9.28515625" customWidth="1"/>
  </cols>
  <sheetData>
    <row r="1" spans="1:14" x14ac:dyDescent="0.25">
      <c r="A1" s="1"/>
      <c r="B1" s="1"/>
      <c r="C1" s="43"/>
      <c r="D1" s="43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3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ht="99.75" customHeight="1" x14ac:dyDescent="0.25">
      <c r="A4" s="46" t="s">
        <v>0</v>
      </c>
      <c r="B4" s="47"/>
      <c r="C4" s="23" t="s">
        <v>1</v>
      </c>
      <c r="D4" s="23" t="s">
        <v>2</v>
      </c>
      <c r="E4" s="24" t="s">
        <v>3</v>
      </c>
      <c r="F4" s="24" t="s">
        <v>4</v>
      </c>
      <c r="G4" s="24" t="s">
        <v>5</v>
      </c>
      <c r="H4" s="25" t="s">
        <v>6</v>
      </c>
      <c r="I4" s="24" t="s">
        <v>7</v>
      </c>
      <c r="J4" s="24" t="s">
        <v>8</v>
      </c>
      <c r="K4" s="24" t="s">
        <v>9</v>
      </c>
      <c r="L4" s="24" t="s">
        <v>10</v>
      </c>
      <c r="M4" s="24" t="s">
        <v>11</v>
      </c>
      <c r="N4" s="24" t="s">
        <v>12</v>
      </c>
    </row>
    <row r="5" spans="1:14" x14ac:dyDescent="0.25">
      <c r="A5" s="48">
        <v>1</v>
      </c>
      <c r="B5" s="48"/>
      <c r="C5" s="26">
        <v>2</v>
      </c>
      <c r="D5" s="27">
        <v>3</v>
      </c>
      <c r="E5" s="27">
        <v>4</v>
      </c>
      <c r="F5" s="27">
        <v>5</v>
      </c>
      <c r="G5" s="27">
        <v>6</v>
      </c>
      <c r="H5" s="27">
        <v>7</v>
      </c>
      <c r="I5" s="27">
        <v>8</v>
      </c>
      <c r="J5" s="27">
        <v>9</v>
      </c>
      <c r="K5" s="27">
        <v>10</v>
      </c>
      <c r="L5" s="27">
        <v>11</v>
      </c>
      <c r="M5" s="27">
        <v>12</v>
      </c>
      <c r="N5" s="27">
        <v>13</v>
      </c>
    </row>
    <row r="6" spans="1:14" ht="37.5" customHeight="1" x14ac:dyDescent="0.25">
      <c r="A6" s="4" t="s">
        <v>13</v>
      </c>
      <c r="B6" s="33" t="s">
        <v>14</v>
      </c>
      <c r="C6" s="34"/>
      <c r="D6" s="5"/>
      <c r="E6" s="6">
        <f t="shared" ref="E6:E33" si="0">F6+M6+N6</f>
        <v>15783543.289999999</v>
      </c>
      <c r="F6" s="6">
        <f>G6+I6+J6+K6+L6</f>
        <v>15783543.289999999</v>
      </c>
      <c r="G6" s="5">
        <v>13161527.41</v>
      </c>
      <c r="H6" s="5"/>
      <c r="I6" s="5">
        <v>2232849.9300000002</v>
      </c>
      <c r="J6" s="5">
        <v>389165.95</v>
      </c>
      <c r="K6" s="5"/>
      <c r="L6" s="5"/>
      <c r="M6" s="5"/>
      <c r="N6" s="5"/>
    </row>
    <row r="7" spans="1:14" x14ac:dyDescent="0.25">
      <c r="A7" s="49" t="s">
        <v>15</v>
      </c>
      <c r="B7" s="42" t="s">
        <v>16</v>
      </c>
      <c r="C7" s="7" t="s">
        <v>17</v>
      </c>
      <c r="D7" s="5"/>
      <c r="E7" s="6">
        <f t="shared" si="0"/>
        <v>143700.1</v>
      </c>
      <c r="F7" s="6">
        <f t="shared" ref="F7:F33" si="1">G7+I7+J7+K7+L7</f>
        <v>143700.1</v>
      </c>
      <c r="G7" s="5"/>
      <c r="H7" s="5"/>
      <c r="I7" s="5"/>
      <c r="J7" s="5">
        <f>24000+119700.1</f>
        <v>143700.1</v>
      </c>
      <c r="K7" s="5"/>
      <c r="L7" s="5">
        <v>0</v>
      </c>
      <c r="M7" s="5"/>
      <c r="N7" s="5"/>
    </row>
    <row r="8" spans="1:14" ht="24.75" customHeight="1" x14ac:dyDescent="0.25">
      <c r="A8" s="50"/>
      <c r="B8" s="42"/>
      <c r="C8" s="7" t="s">
        <v>18</v>
      </c>
      <c r="D8" s="5"/>
      <c r="E8" s="6">
        <f t="shared" si="0"/>
        <v>4086900</v>
      </c>
      <c r="F8" s="6">
        <f t="shared" si="1"/>
        <v>4086900</v>
      </c>
      <c r="G8" s="5"/>
      <c r="H8" s="5"/>
      <c r="I8" s="5">
        <v>4086900</v>
      </c>
      <c r="J8" s="5"/>
      <c r="K8" s="5"/>
      <c r="L8" s="5"/>
      <c r="M8" s="5"/>
      <c r="N8" s="5"/>
    </row>
    <row r="9" spans="1:14" ht="17.25" customHeight="1" x14ac:dyDescent="0.25">
      <c r="A9" s="50"/>
      <c r="B9" s="42"/>
      <c r="C9" s="7" t="s">
        <v>19</v>
      </c>
      <c r="D9" s="5"/>
      <c r="E9" s="6">
        <f t="shared" si="0"/>
        <v>0</v>
      </c>
      <c r="F9" s="6">
        <f t="shared" si="1"/>
        <v>0</v>
      </c>
      <c r="G9" s="5"/>
      <c r="H9" s="5"/>
      <c r="I9" s="5"/>
      <c r="J9" s="5"/>
      <c r="K9" s="5"/>
      <c r="L9" s="5"/>
      <c r="M9" s="5"/>
      <c r="N9" s="5"/>
    </row>
    <row r="10" spans="1:14" x14ac:dyDescent="0.25">
      <c r="A10" s="50"/>
      <c r="B10" s="42"/>
      <c r="C10" s="7" t="s">
        <v>20</v>
      </c>
      <c r="D10" s="5"/>
      <c r="E10" s="6">
        <f t="shared" si="0"/>
        <v>0</v>
      </c>
      <c r="F10" s="6">
        <f t="shared" si="1"/>
        <v>0</v>
      </c>
      <c r="G10" s="5"/>
      <c r="H10" s="5"/>
      <c r="I10" s="5">
        <v>0</v>
      </c>
      <c r="J10" s="5"/>
      <c r="K10" s="5"/>
      <c r="L10" s="5"/>
      <c r="M10" s="5"/>
      <c r="N10" s="5"/>
    </row>
    <row r="11" spans="1:14" ht="43.5" customHeight="1" x14ac:dyDescent="0.25">
      <c r="A11" s="51"/>
      <c r="B11" s="42"/>
      <c r="C11" s="8" t="s">
        <v>21</v>
      </c>
      <c r="D11" s="9">
        <f>D7+D8+D9+D10</f>
        <v>0</v>
      </c>
      <c r="E11" s="6">
        <f t="shared" si="0"/>
        <v>4230600.0999999996</v>
      </c>
      <c r="F11" s="6">
        <f t="shared" si="1"/>
        <v>4230600.0999999996</v>
      </c>
      <c r="G11" s="9">
        <f t="shared" ref="G11:N11" si="2">G7+G8+G9+G10</f>
        <v>0</v>
      </c>
      <c r="H11" s="9">
        <f t="shared" si="2"/>
        <v>0</v>
      </c>
      <c r="I11" s="9">
        <f t="shared" si="2"/>
        <v>4086900</v>
      </c>
      <c r="J11" s="9">
        <f t="shared" si="2"/>
        <v>143700.1</v>
      </c>
      <c r="K11" s="9">
        <f t="shared" si="2"/>
        <v>0</v>
      </c>
      <c r="L11" s="9">
        <f t="shared" si="2"/>
        <v>0</v>
      </c>
      <c r="M11" s="9">
        <f t="shared" si="2"/>
        <v>0</v>
      </c>
      <c r="N11" s="9">
        <f t="shared" si="2"/>
        <v>0</v>
      </c>
    </row>
    <row r="12" spans="1:14" x14ac:dyDescent="0.25">
      <c r="A12" s="41" t="s">
        <v>22</v>
      </c>
      <c r="B12" s="42" t="s">
        <v>23</v>
      </c>
      <c r="C12" s="7" t="s">
        <v>24</v>
      </c>
      <c r="D12" s="5"/>
      <c r="E12" s="6">
        <f t="shared" si="0"/>
        <v>0</v>
      </c>
      <c r="F12" s="6">
        <f t="shared" si="1"/>
        <v>0</v>
      </c>
      <c r="G12" s="5"/>
      <c r="H12" s="5"/>
      <c r="I12" s="5"/>
      <c r="J12" s="5"/>
      <c r="K12" s="5"/>
      <c r="L12" s="5"/>
      <c r="M12" s="5"/>
      <c r="N12" s="5"/>
    </row>
    <row r="13" spans="1:14" ht="32.25" customHeight="1" x14ac:dyDescent="0.25">
      <c r="A13" s="41"/>
      <c r="B13" s="42"/>
      <c r="C13" s="7" t="s">
        <v>25</v>
      </c>
      <c r="D13" s="5"/>
      <c r="E13" s="6">
        <f t="shared" si="0"/>
        <v>0</v>
      </c>
      <c r="F13" s="6">
        <f t="shared" si="1"/>
        <v>0</v>
      </c>
      <c r="G13" s="5"/>
      <c r="H13" s="5"/>
      <c r="I13" s="5"/>
      <c r="J13" s="5"/>
      <c r="K13" s="5"/>
      <c r="L13" s="5"/>
      <c r="M13" s="5"/>
      <c r="N13" s="5"/>
    </row>
    <row r="14" spans="1:14" x14ac:dyDescent="0.25">
      <c r="A14" s="41"/>
      <c r="B14" s="42"/>
      <c r="C14" s="7" t="s">
        <v>26</v>
      </c>
      <c r="D14" s="5"/>
      <c r="E14" s="6">
        <f t="shared" si="0"/>
        <v>27627.13</v>
      </c>
      <c r="F14" s="6">
        <f t="shared" si="1"/>
        <v>27627.13</v>
      </c>
      <c r="G14" s="5"/>
      <c r="H14" s="5"/>
      <c r="I14" s="5"/>
      <c r="J14" s="5">
        <v>27627.13</v>
      </c>
      <c r="K14" s="5"/>
      <c r="L14" s="5"/>
      <c r="M14" s="5"/>
      <c r="N14" s="5"/>
    </row>
    <row r="15" spans="1:14" x14ac:dyDescent="0.25">
      <c r="A15" s="41"/>
      <c r="B15" s="42"/>
      <c r="C15" s="7" t="s">
        <v>27</v>
      </c>
      <c r="D15" s="5"/>
      <c r="E15" s="6">
        <f t="shared" si="0"/>
        <v>0</v>
      </c>
      <c r="F15" s="6">
        <f t="shared" si="1"/>
        <v>0</v>
      </c>
      <c r="G15" s="5"/>
      <c r="H15" s="5"/>
      <c r="I15" s="5"/>
      <c r="J15" s="5"/>
      <c r="K15" s="5"/>
      <c r="L15" s="5"/>
      <c r="M15" s="5"/>
      <c r="N15" s="5"/>
    </row>
    <row r="16" spans="1:14" ht="41.25" customHeight="1" x14ac:dyDescent="0.25">
      <c r="A16" s="41"/>
      <c r="B16" s="42"/>
      <c r="C16" s="8" t="s">
        <v>28</v>
      </c>
      <c r="D16" s="6">
        <f>D12+D13+D14+D15</f>
        <v>0</v>
      </c>
      <c r="E16" s="6">
        <f t="shared" si="0"/>
        <v>27627.13</v>
      </c>
      <c r="F16" s="6">
        <f t="shared" si="1"/>
        <v>27627.13</v>
      </c>
      <c r="G16" s="6">
        <f t="shared" ref="G16:N16" si="3">G12+G13+G14+G15</f>
        <v>0</v>
      </c>
      <c r="H16" s="6">
        <f t="shared" si="3"/>
        <v>0</v>
      </c>
      <c r="I16" s="6">
        <f t="shared" si="3"/>
        <v>0</v>
      </c>
      <c r="J16" s="6">
        <f t="shared" si="3"/>
        <v>27627.13</v>
      </c>
      <c r="K16" s="6">
        <f t="shared" si="3"/>
        <v>0</v>
      </c>
      <c r="L16" s="6">
        <f t="shared" si="3"/>
        <v>0</v>
      </c>
      <c r="M16" s="6">
        <f t="shared" si="3"/>
        <v>0</v>
      </c>
      <c r="N16" s="6">
        <f t="shared" si="3"/>
        <v>0</v>
      </c>
    </row>
    <row r="17" spans="1:14" ht="53.25" customHeight="1" thickBot="1" x14ac:dyDescent="0.3">
      <c r="A17" s="10" t="s">
        <v>29</v>
      </c>
      <c r="B17" s="39" t="s">
        <v>30</v>
      </c>
      <c r="C17" s="40"/>
      <c r="D17" s="11">
        <f>D6+D11-D16</f>
        <v>0</v>
      </c>
      <c r="E17" s="12">
        <f t="shared" si="0"/>
        <v>19986516.260000002</v>
      </c>
      <c r="F17" s="12">
        <f t="shared" si="1"/>
        <v>19986516.260000002</v>
      </c>
      <c r="G17" s="11">
        <f t="shared" ref="G17:N17" si="4">G6+G11-G16</f>
        <v>13161527.41</v>
      </c>
      <c r="H17" s="11">
        <f t="shared" si="4"/>
        <v>0</v>
      </c>
      <c r="I17" s="11">
        <f t="shared" si="4"/>
        <v>6319749.9299999997</v>
      </c>
      <c r="J17" s="11">
        <f t="shared" si="4"/>
        <v>505238.92000000004</v>
      </c>
      <c r="K17" s="11">
        <f t="shared" si="4"/>
        <v>0</v>
      </c>
      <c r="L17" s="11">
        <f t="shared" si="4"/>
        <v>0</v>
      </c>
      <c r="M17" s="11">
        <f t="shared" si="4"/>
        <v>0</v>
      </c>
      <c r="N17" s="11">
        <f t="shared" si="4"/>
        <v>0</v>
      </c>
    </row>
    <row r="18" spans="1:14" ht="33.75" customHeight="1" x14ac:dyDescent="0.25">
      <c r="A18" s="13" t="s">
        <v>31</v>
      </c>
      <c r="B18" s="31" t="s">
        <v>32</v>
      </c>
      <c r="C18" s="32"/>
      <c r="D18" s="14"/>
      <c r="E18" s="15">
        <f t="shared" si="0"/>
        <v>1213892.74</v>
      </c>
      <c r="F18" s="15">
        <f t="shared" si="1"/>
        <v>1213892.74</v>
      </c>
      <c r="G18" s="14"/>
      <c r="H18" s="14"/>
      <c r="I18" s="14">
        <v>866916.08</v>
      </c>
      <c r="J18" s="14">
        <v>346976.66</v>
      </c>
      <c r="K18" s="14"/>
      <c r="L18" s="14"/>
      <c r="M18" s="14"/>
      <c r="N18" s="14"/>
    </row>
    <row r="19" spans="1:14" ht="36" customHeight="1" x14ac:dyDescent="0.25">
      <c r="A19" s="35" t="s">
        <v>33</v>
      </c>
      <c r="B19" s="38" t="s">
        <v>16</v>
      </c>
      <c r="C19" s="16" t="s">
        <v>34</v>
      </c>
      <c r="D19" s="17"/>
      <c r="E19" s="6">
        <f t="shared" si="0"/>
        <v>163339.12</v>
      </c>
      <c r="F19" s="6">
        <f t="shared" si="1"/>
        <v>163339.12</v>
      </c>
      <c r="G19" s="17"/>
      <c r="H19" s="17"/>
      <c r="I19" s="17">
        <f>55821.26+93658.12</f>
        <v>149479.38</v>
      </c>
      <c r="J19" s="17">
        <f>13249.74+610</f>
        <v>13859.74</v>
      </c>
      <c r="K19" s="17"/>
      <c r="L19" s="17"/>
      <c r="M19" s="17"/>
      <c r="N19" s="17"/>
    </row>
    <row r="20" spans="1:14" ht="18" customHeight="1" x14ac:dyDescent="0.25">
      <c r="A20" s="36"/>
      <c r="B20" s="38"/>
      <c r="C20" s="7" t="s">
        <v>35</v>
      </c>
      <c r="D20" s="17"/>
      <c r="E20" s="6">
        <f t="shared" si="0"/>
        <v>0</v>
      </c>
      <c r="F20" s="6">
        <f t="shared" si="1"/>
        <v>0</v>
      </c>
      <c r="G20" s="17"/>
      <c r="H20" s="17"/>
      <c r="I20" s="17"/>
      <c r="J20" s="17"/>
      <c r="K20" s="17"/>
      <c r="L20" s="17"/>
      <c r="M20" s="17"/>
      <c r="N20" s="17"/>
    </row>
    <row r="21" spans="1:14" x14ac:dyDescent="0.25">
      <c r="A21" s="36"/>
      <c r="B21" s="38"/>
      <c r="C21" s="7" t="s">
        <v>36</v>
      </c>
      <c r="D21" s="17"/>
      <c r="E21" s="6">
        <f t="shared" si="0"/>
        <v>0</v>
      </c>
      <c r="F21" s="6">
        <f t="shared" si="1"/>
        <v>0</v>
      </c>
      <c r="G21" s="17"/>
      <c r="H21" s="17"/>
      <c r="I21" s="17"/>
      <c r="J21" s="17"/>
      <c r="K21" s="17"/>
      <c r="L21" s="17"/>
      <c r="M21" s="17"/>
      <c r="N21" s="17"/>
    </row>
    <row r="22" spans="1:14" ht="45" customHeight="1" x14ac:dyDescent="0.25">
      <c r="A22" s="37"/>
      <c r="B22" s="38"/>
      <c r="C22" s="8" t="s">
        <v>37</v>
      </c>
      <c r="D22" s="18">
        <f>D19+D20+D21</f>
        <v>0</v>
      </c>
      <c r="E22" s="6">
        <f t="shared" si="0"/>
        <v>163339.12</v>
      </c>
      <c r="F22" s="6">
        <f t="shared" si="1"/>
        <v>163339.12</v>
      </c>
      <c r="G22" s="18">
        <f t="shared" ref="G22:N22" si="5">G19+G20+G21</f>
        <v>0</v>
      </c>
      <c r="H22" s="18">
        <f t="shared" si="5"/>
        <v>0</v>
      </c>
      <c r="I22" s="18">
        <f t="shared" si="5"/>
        <v>149479.38</v>
      </c>
      <c r="J22" s="18">
        <f t="shared" si="5"/>
        <v>13859.74</v>
      </c>
      <c r="K22" s="18">
        <f t="shared" si="5"/>
        <v>0</v>
      </c>
      <c r="L22" s="18">
        <f t="shared" si="5"/>
        <v>0</v>
      </c>
      <c r="M22" s="18">
        <f t="shared" si="5"/>
        <v>0</v>
      </c>
      <c r="N22" s="18">
        <f t="shared" si="5"/>
        <v>0</v>
      </c>
    </row>
    <row r="23" spans="1:14" ht="33" customHeight="1" x14ac:dyDescent="0.25">
      <c r="A23" s="35" t="s">
        <v>38</v>
      </c>
      <c r="B23" s="38" t="s">
        <v>23</v>
      </c>
      <c r="C23" s="7" t="s">
        <v>39</v>
      </c>
      <c r="D23" s="17"/>
      <c r="E23" s="6">
        <f t="shared" si="0"/>
        <v>0</v>
      </c>
      <c r="F23" s="6">
        <f t="shared" si="1"/>
        <v>0</v>
      </c>
      <c r="G23" s="17"/>
      <c r="H23" s="17"/>
      <c r="I23" s="17"/>
      <c r="J23" s="17"/>
      <c r="K23" s="17"/>
      <c r="L23" s="17"/>
      <c r="M23" s="17"/>
      <c r="N23" s="17"/>
    </row>
    <row r="24" spans="1:14" ht="37.5" customHeight="1" x14ac:dyDescent="0.25">
      <c r="A24" s="36"/>
      <c r="B24" s="38"/>
      <c r="C24" s="7" t="s">
        <v>40</v>
      </c>
      <c r="D24" s="17"/>
      <c r="E24" s="6">
        <f t="shared" si="0"/>
        <v>27627.13</v>
      </c>
      <c r="F24" s="6">
        <f t="shared" si="1"/>
        <v>27627.13</v>
      </c>
      <c r="G24" s="17"/>
      <c r="H24" s="17"/>
      <c r="I24" s="17"/>
      <c r="J24" s="17">
        <v>27627.13</v>
      </c>
      <c r="K24" s="17"/>
      <c r="L24" s="17"/>
      <c r="M24" s="17"/>
      <c r="N24" s="17"/>
    </row>
    <row r="25" spans="1:14" x14ac:dyDescent="0.25">
      <c r="A25" s="36"/>
      <c r="B25" s="38"/>
      <c r="C25" s="7" t="s">
        <v>41</v>
      </c>
      <c r="D25" s="17"/>
      <c r="E25" s="6">
        <f t="shared" si="0"/>
        <v>0</v>
      </c>
      <c r="F25" s="6">
        <f t="shared" si="1"/>
        <v>0</v>
      </c>
      <c r="G25" s="17"/>
      <c r="H25" s="17"/>
      <c r="I25" s="17"/>
      <c r="J25" s="17"/>
      <c r="K25" s="17"/>
      <c r="L25" s="17"/>
      <c r="M25" s="17"/>
      <c r="N25" s="17"/>
    </row>
    <row r="26" spans="1:14" ht="36.75" customHeight="1" x14ac:dyDescent="0.25">
      <c r="A26" s="37"/>
      <c r="B26" s="38"/>
      <c r="C26" s="8" t="s">
        <v>42</v>
      </c>
      <c r="D26" s="18">
        <f>D23+D24+D25</f>
        <v>0</v>
      </c>
      <c r="E26" s="6">
        <f t="shared" si="0"/>
        <v>27627.13</v>
      </c>
      <c r="F26" s="6">
        <f t="shared" si="1"/>
        <v>27627.13</v>
      </c>
      <c r="G26" s="18">
        <f t="shared" ref="G26:N26" si="6">G23+G24+G25</f>
        <v>0</v>
      </c>
      <c r="H26" s="18">
        <f t="shared" si="6"/>
        <v>0</v>
      </c>
      <c r="I26" s="18">
        <f t="shared" si="6"/>
        <v>0</v>
      </c>
      <c r="J26" s="18">
        <f t="shared" si="6"/>
        <v>27627.13</v>
      </c>
      <c r="K26" s="18">
        <f t="shared" si="6"/>
        <v>0</v>
      </c>
      <c r="L26" s="18">
        <f t="shared" si="6"/>
        <v>0</v>
      </c>
      <c r="M26" s="18">
        <f t="shared" si="6"/>
        <v>0</v>
      </c>
      <c r="N26" s="18">
        <f t="shared" si="6"/>
        <v>0</v>
      </c>
    </row>
    <row r="27" spans="1:14" ht="45.75" customHeight="1" thickBot="1" x14ac:dyDescent="0.3">
      <c r="A27" s="10" t="s">
        <v>43</v>
      </c>
      <c r="B27" s="39" t="s">
        <v>44</v>
      </c>
      <c r="C27" s="40"/>
      <c r="D27" s="11">
        <f>D18+D22-D26</f>
        <v>0</v>
      </c>
      <c r="E27" s="12">
        <f t="shared" si="0"/>
        <v>1349604.73</v>
      </c>
      <c r="F27" s="12">
        <f t="shared" si="1"/>
        <v>1349604.73</v>
      </c>
      <c r="G27" s="11">
        <f t="shared" ref="G27:N27" si="7">G18+G22-G26</f>
        <v>0</v>
      </c>
      <c r="H27" s="11">
        <f t="shared" si="7"/>
        <v>0</v>
      </c>
      <c r="I27" s="11">
        <f t="shared" si="7"/>
        <v>1016395.46</v>
      </c>
      <c r="J27" s="11">
        <f t="shared" si="7"/>
        <v>333209.26999999996</v>
      </c>
      <c r="K27" s="11">
        <f t="shared" si="7"/>
        <v>0</v>
      </c>
      <c r="L27" s="11">
        <f t="shared" si="7"/>
        <v>0</v>
      </c>
      <c r="M27" s="11">
        <f t="shared" si="7"/>
        <v>0</v>
      </c>
      <c r="N27" s="11">
        <f t="shared" si="7"/>
        <v>0</v>
      </c>
    </row>
    <row r="28" spans="1:14" ht="38.25" customHeight="1" x14ac:dyDescent="0.25">
      <c r="A28" s="13" t="s">
        <v>45</v>
      </c>
      <c r="B28" s="31" t="s">
        <v>46</v>
      </c>
      <c r="C28" s="32"/>
      <c r="D28" s="14"/>
      <c r="E28" s="15">
        <f t="shared" si="0"/>
        <v>0</v>
      </c>
      <c r="F28" s="15">
        <f t="shared" si="1"/>
        <v>0</v>
      </c>
      <c r="G28" s="14"/>
      <c r="H28" s="14"/>
      <c r="I28" s="14"/>
      <c r="J28" s="14"/>
      <c r="K28" s="14"/>
      <c r="L28" s="14"/>
      <c r="M28" s="14"/>
      <c r="N28" s="14"/>
    </row>
    <row r="29" spans="1:14" x14ac:dyDescent="0.25">
      <c r="A29" s="19" t="s">
        <v>47</v>
      </c>
      <c r="B29" s="33" t="s">
        <v>16</v>
      </c>
      <c r="C29" s="34"/>
      <c r="D29" s="17"/>
      <c r="E29" s="6">
        <f t="shared" si="0"/>
        <v>0</v>
      </c>
      <c r="F29" s="6">
        <f t="shared" si="1"/>
        <v>0</v>
      </c>
      <c r="G29" s="17"/>
      <c r="H29" s="17"/>
      <c r="I29" s="17"/>
      <c r="J29" s="17"/>
      <c r="K29" s="17"/>
      <c r="L29" s="17"/>
      <c r="M29" s="17"/>
      <c r="N29" s="17"/>
    </row>
    <row r="30" spans="1:14" x14ac:dyDescent="0.25">
      <c r="A30" s="19" t="s">
        <v>48</v>
      </c>
      <c r="B30" s="33" t="s">
        <v>23</v>
      </c>
      <c r="C30" s="34"/>
      <c r="D30" s="17"/>
      <c r="E30" s="6">
        <f t="shared" si="0"/>
        <v>0</v>
      </c>
      <c r="F30" s="6">
        <f t="shared" si="1"/>
        <v>0</v>
      </c>
      <c r="G30" s="17"/>
      <c r="H30" s="17"/>
      <c r="I30" s="17"/>
      <c r="J30" s="17"/>
      <c r="K30" s="17"/>
      <c r="L30" s="17"/>
      <c r="M30" s="17"/>
      <c r="N30" s="17"/>
    </row>
    <row r="31" spans="1:14" ht="60" customHeight="1" thickBot="1" x14ac:dyDescent="0.3">
      <c r="A31" s="10" t="s">
        <v>49</v>
      </c>
      <c r="B31" s="29" t="s">
        <v>50</v>
      </c>
      <c r="C31" s="30"/>
      <c r="D31" s="11">
        <f>D28+D29-D30</f>
        <v>0</v>
      </c>
      <c r="E31" s="12">
        <f t="shared" si="0"/>
        <v>0</v>
      </c>
      <c r="F31" s="12">
        <f t="shared" si="1"/>
        <v>0</v>
      </c>
      <c r="G31" s="11">
        <f t="shared" ref="G31:N31" si="8">G28+G29-G30</f>
        <v>0</v>
      </c>
      <c r="H31" s="11">
        <f t="shared" si="8"/>
        <v>0</v>
      </c>
      <c r="I31" s="11">
        <f t="shared" si="8"/>
        <v>0</v>
      </c>
      <c r="J31" s="11">
        <f t="shared" si="8"/>
        <v>0</v>
      </c>
      <c r="K31" s="11">
        <f t="shared" si="8"/>
        <v>0</v>
      </c>
      <c r="L31" s="11">
        <f t="shared" si="8"/>
        <v>0</v>
      </c>
      <c r="M31" s="11">
        <f t="shared" si="8"/>
        <v>0</v>
      </c>
      <c r="N31" s="11">
        <f t="shared" si="8"/>
        <v>0</v>
      </c>
    </row>
    <row r="32" spans="1:14" ht="66.75" customHeight="1" x14ac:dyDescent="0.25">
      <c r="A32" s="13" t="s">
        <v>51</v>
      </c>
      <c r="B32" s="31" t="s">
        <v>53</v>
      </c>
      <c r="C32" s="32"/>
      <c r="D32" s="20">
        <f>D6-D18-D28</f>
        <v>0</v>
      </c>
      <c r="E32" s="15">
        <f t="shared" si="0"/>
        <v>14569650.550000001</v>
      </c>
      <c r="F32" s="15">
        <f t="shared" si="1"/>
        <v>14569650.550000001</v>
      </c>
      <c r="G32" s="20">
        <f t="shared" ref="G32:N32" si="9">G6-G18-G28</f>
        <v>13161527.41</v>
      </c>
      <c r="H32" s="20">
        <f t="shared" si="9"/>
        <v>0</v>
      </c>
      <c r="I32" s="20">
        <f t="shared" si="9"/>
        <v>1365933.85</v>
      </c>
      <c r="J32" s="20">
        <f t="shared" si="9"/>
        <v>42189.290000000037</v>
      </c>
      <c r="K32" s="20">
        <f t="shared" si="9"/>
        <v>0</v>
      </c>
      <c r="L32" s="20">
        <f t="shared" si="9"/>
        <v>0</v>
      </c>
      <c r="M32" s="20">
        <f t="shared" si="9"/>
        <v>0</v>
      </c>
      <c r="N32" s="20">
        <f t="shared" si="9"/>
        <v>0</v>
      </c>
    </row>
    <row r="33" spans="1:14" ht="57" customHeight="1" x14ac:dyDescent="0.25">
      <c r="A33" s="19" t="s">
        <v>52</v>
      </c>
      <c r="B33" s="33" t="s">
        <v>54</v>
      </c>
      <c r="C33" s="34"/>
      <c r="D33" s="18">
        <f>D17-D27-D31</f>
        <v>0</v>
      </c>
      <c r="E33" s="6">
        <f t="shared" si="0"/>
        <v>18636911.529999997</v>
      </c>
      <c r="F33" s="6">
        <f t="shared" si="1"/>
        <v>18636911.529999997</v>
      </c>
      <c r="G33" s="18">
        <f t="shared" ref="G33:N33" si="10">G17-G27-G31</f>
        <v>13161527.41</v>
      </c>
      <c r="H33" s="18">
        <f t="shared" si="10"/>
        <v>0</v>
      </c>
      <c r="I33" s="18">
        <f t="shared" si="10"/>
        <v>5303354.47</v>
      </c>
      <c r="J33" s="18">
        <f t="shared" si="10"/>
        <v>172029.65000000008</v>
      </c>
      <c r="K33" s="18">
        <f t="shared" si="10"/>
        <v>0</v>
      </c>
      <c r="L33" s="18">
        <f t="shared" si="10"/>
        <v>0</v>
      </c>
      <c r="M33" s="18">
        <f t="shared" si="10"/>
        <v>0</v>
      </c>
      <c r="N33" s="18">
        <f t="shared" si="10"/>
        <v>0</v>
      </c>
    </row>
    <row r="34" spans="1:14" x14ac:dyDescent="0.25">
      <c r="A34" s="1"/>
      <c r="B34" s="1"/>
      <c r="C34" s="2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1"/>
      <c r="B35" s="1"/>
      <c r="C35" s="22"/>
      <c r="D35" s="1"/>
      <c r="E35" s="1"/>
      <c r="F35" s="1"/>
      <c r="G35" s="1"/>
      <c r="H35" s="28"/>
      <c r="I35" s="28"/>
      <c r="J35" s="1"/>
      <c r="K35" s="1"/>
      <c r="L35" s="1"/>
      <c r="M35" s="28"/>
      <c r="N35" s="28"/>
    </row>
    <row r="36" spans="1:14" x14ac:dyDescent="0.25">
      <c r="A36" s="1"/>
      <c r="B36" s="1"/>
      <c r="C36" s="22"/>
      <c r="D36" s="1"/>
      <c r="E36" s="1"/>
      <c r="F36" s="1"/>
      <c r="G36" s="1"/>
      <c r="H36" s="28"/>
      <c r="I36" s="28"/>
      <c r="J36" s="1"/>
      <c r="K36" s="1"/>
      <c r="L36" s="1"/>
      <c r="M36" s="28"/>
      <c r="N36" s="28"/>
    </row>
    <row r="37" spans="1:14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</sheetData>
  <mergeCells count="26">
    <mergeCell ref="A7:A11"/>
    <mergeCell ref="B7:B11"/>
    <mergeCell ref="C1:D1"/>
    <mergeCell ref="B3:N3"/>
    <mergeCell ref="A4:B4"/>
    <mergeCell ref="A5:B5"/>
    <mergeCell ref="B6:C6"/>
    <mergeCell ref="B30:C30"/>
    <mergeCell ref="A12:A16"/>
    <mergeCell ref="B12:B16"/>
    <mergeCell ref="B17:C17"/>
    <mergeCell ref="B18:C18"/>
    <mergeCell ref="A19:A22"/>
    <mergeCell ref="B19:B22"/>
    <mergeCell ref="A23:A26"/>
    <mergeCell ref="B23:B26"/>
    <mergeCell ref="B27:C27"/>
    <mergeCell ref="B28:C28"/>
    <mergeCell ref="B29:C29"/>
    <mergeCell ref="M36:N36"/>
    <mergeCell ref="M35:N35"/>
    <mergeCell ref="B31:C31"/>
    <mergeCell ref="B32:C32"/>
    <mergeCell ref="B33:C33"/>
    <mergeCell ref="H35:I35"/>
    <mergeCell ref="H36:I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Markiewicz Magdalena</dc:creator>
  <cp:lastModifiedBy>Szymczuk Dominika</cp:lastModifiedBy>
  <dcterms:created xsi:type="dcterms:W3CDTF">2022-12-19T09:03:47Z</dcterms:created>
  <dcterms:modified xsi:type="dcterms:W3CDTF">2022-12-20T08:58:35Z</dcterms:modified>
</cp:coreProperties>
</file>